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9baaa377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9f50bb2624a942a0"/>
    <x:sheet xmlns:r="http://schemas.openxmlformats.org/officeDocument/2006/relationships" name="Bid Check" sheetId="2" r:id="Rae923c47c0e74e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($#,##0.00);&quot;—&quot;"/>
    <x:numFmt numFmtId="201" formatCode="0.0%;(0.0%);&quot;—&quot;"/>
    <x:numFmt numFmtId="202" formatCode="#,##0.00;(#,##0.00);&quot;—&quot;"/>
    <x:numFmt numFmtId="203" formatCode="0"/>
  </x:numFmts>
  <x:fonts count="8">
    <x:font>
      <x:sz val="11"/>
      <x:name val="Carlito"/>
    </x:font>
    <x:font>
      <x:sz val="11"/>
      <x:color rgb="FF23324A"/>
      <x:name val="Arial"/>
    </x:font>
    <x:font>
      <x:b/>
      <x:sz val="17"/>
      <x:color rgb="FF23324A"/>
      <x:name val="Arial"/>
    </x:font>
    <x:font>
      <x:i/>
      <x:sz val="11"/>
      <x:color rgb="FF5D6878"/>
      <x:name val="Arial"/>
    </x:font>
    <x:font>
      <x:b/>
      <x:sz val="11"/>
      <x:color rgb="FF23324A"/>
      <x:name val="Arial"/>
    </x:font>
    <x:font>
      <x:b/>
      <x:sz val="11"/>
      <x:color rgb="FFFFFFFF"/>
      <x:name val="Arial"/>
    </x:font>
    <x:font>
      <x:sz val="11"/>
      <x:color rgb="FF175CD3"/>
      <x:name val="Arial"/>
    </x:font>
    <x:font>
      <x:i/>
      <x:sz val="11"/>
      <x:color rgb="FF2332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B5D"/>
      </x:patternFill>
    </x:fill>
    <x:fill>
      <x:patternFill patternType="solid">
        <x:fgColor rgb="FFFFF1C9"/>
      </x:patternFill>
    </x:fill>
    <x:fill>
      <x:patternFill patternType="solid">
        <x:fgColor rgb="FFEAF0F6"/>
      </x:patternFill>
    </x:fill>
  </x:fills>
  <x:borders count="3">
    <x:border/>
    <x:border>
      <x:bottom style="thin">
        <x:color rgb="FFB6C4D6"/>
      </x:bottom>
    </x:border>
    <x:border>
      <x:top style="thin">
        <x:color rgb="FFB6C4D6"/>
      </x:top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right" vertical="center"/>
    </x:xf>
    <x:xf numFmtId="202" fontId="6" fillId="3" borderId="0" xfId="0" applyNumberFormat="1" applyFont="1" applyFill="1" applyBorder="1" applyAlignment="1">
      <x:alignment horizontal="right" vertical="center"/>
    </x:xf>
    <x:xf numFmtId="203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4" borderId="0" xfId="0" applyNumberFormat="1" applyFont="1" applyFill="1" applyBorder="1" applyAlignment="1">
      <x:alignment horizontal="right" vertical="center"/>
    </x:xf>
    <x:xf numFmtId="201" fontId="7" fillId="0" borderId="0" xfId="0" applyNumberFormat="1" applyFont="1" applyFill="1" applyBorder="1" applyAlignment="1">
      <x:alignment horizontal="right"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b/>
        <x:color rgb="FFA61B16"/>
      </x:font>
      <x:fill>
        <x:patternFill patternType="solid">
          <x:bgColor rgb="FFFCE8E6"/>
        </x:patternFill>
      </x:fill>
    </x:dxf>
    <x:dxf>
      <x:font>
        <x:b/>
        <x:color rgb="FFA61B16"/>
      </x:font>
      <x:fill>
        <x:patternFill patternType="solid">
          <x:bgColor rgb="FFFCE8E6"/>
        </x:patternFill>
      </x:fill>
    </x:dxf>
    <x:dxf>
      <x:font>
        <x:b/>
        <x:color rgb="FFA61B16"/>
      </x:font>
      <x:fill>
        <x:patternFill patternType="solid">
          <x:bgColor rgb="FFFCE8E6"/>
        </x:patternFill>
      </x:fill>
    </x:dxf>
    <x:dxf>
      <x:font>
        <x:b/>
        <x:color rgb="FFA61B16"/>
      </x:font>
      <x:fill>
        <x:patternFill patternType="solid">
          <x:bgColor rgb="FFFCE8E6"/>
        </x:patternFill>
      </x:fill>
    </x:dxf>
    <x:dxf>
      <x:font>
        <x:b/>
        <x:color rgb="FFA61B16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5ca3be95e454c" /><Relationship Type="http://schemas.openxmlformats.org/officeDocument/2006/relationships/theme" Target="/xl/theme/theme1.xml" Id="R7f839115ed6a4c24" /><Relationship Type="http://schemas.openxmlformats.org/officeDocument/2006/relationships/sharedStrings" Target="/xl/sharedStrings.xml" Id="R345606727af44107" /><Relationship Type="http://schemas.openxmlformats.org/officeDocument/2006/relationships/worksheet" Target="/xl/worksheets/sheet1.xml" Id="R9f50bb2624a942a0" /><Relationship Type="http://schemas.openxmlformats.org/officeDocument/2006/relationships/worksheet" Target="/xl/worksheets/sheet2.xml" Id="Rae923c47c0e74e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B5D"/>
  </x:sheetPr>
  <x:sheetViews>
    <x:sheetView showGridLines="0" workbookViewId="0"/>
  </x:sheetViews>
  <x:sheetFormatPr defaultRowHeight="15"/>
  <x:cols>
    <x:col min="1" max="1" width="3" hidden="0" customWidth="1"/>
    <x:col min="2" max="2" width="45" hidden="0" customWidth="1"/>
    <x:col min="3" max="3" width="19" hidden="0" customWidth="1"/>
    <x:col min="4" max="4" width="19" hidden="0" customWidth="1"/>
    <x:col min="5" max="5" width="3" hidden="0" customWidth="1"/>
    <x:col min="6" max="6" width="68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0" customHeight="1">
      <x:c r="A2" s="2"/>
      <x:c r="B2" s="3" t="str">
        <x:v>Office Cleaning Bid Check — SAMPLE</x:v>
      </x:c>
      <x:c r="C2" s="3"/>
      <x:c r="D2" s="3"/>
      <x:c r="E2" s="3"/>
      <x:c r="F2" s="3"/>
    </x:row>
    <x:row r="3" ht="24" customHeight="1">
      <x:c r="A3" s="2"/>
      <x:c r="B3" s="5" t="str">
        <x:v>Practical Ops Sheets · provisional brand</x:v>
      </x:c>
      <x:c r="C3" s="5"/>
      <x:c r="D3" s="5"/>
      <x:c r="E3" s="5"/>
      <x:c r="F3" s="5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/>
      <x:c r="B5" s="6" t="str">
        <x:v>Start with one recurring small office</x:v>
      </x:c>
      <x:c r="C5" s="6"/>
      <x:c r="D5" s="6"/>
      <x:c r="E5" s="6"/>
      <x:c r="F5" s="6"/>
    </x:row>
    <x:row r="6" ht="24" customHeight="1">
      <x:c r="A6" s="2"/>
      <x:c r="B6" s="2"/>
      <x:c r="C6" s="2"/>
      <x:c r="D6" s="2"/>
      <x:c r="E6" s="2"/>
      <x:c r="F6" s="2"/>
    </x:row>
    <x:row r="7" ht="24" customHeight="1">
      <x:c r="A7" s="2"/>
      <x:c r="B7" s="2" t="str">
        <x:v>1. Complete a walkthrough</x:v>
      </x:c>
      <x:c r="C7" s="2"/>
      <x:c r="D7" s="2"/>
      <x:c r="E7" s="2"/>
      <x:c r="F7" s="2" t="str">
        <x:v>Record rooms, floor types, restrooms and shared areas.</x:v>
      </x:c>
    </x:row>
    <x:row r="8" ht="24" customHeight="1">
      <x:c r="A8" s="2"/>
      <x:c r="B8" s="2" t="str">
        <x:v>2. Define each visit</x:v>
      </x:c>
      <x:c r="C8" s="2"/>
      <x:c r="D8" s="2"/>
      <x:c r="E8" s="2"/>
      <x:c r="F8" s="2" t="str">
        <x:v>Agree tasks, frequency, access, supplies and excluded work.</x:v>
      </x:c>
    </x:row>
    <x:row r="9" ht="24" customHeight="1">
      <x:c r="A9" s="2"/>
      <x:c r="B9" s="2" t="str">
        <x:v>3. Replace the sample inputs</x:v>
      </x:c>
      <x:c r="C9" s="2"/>
      <x:c r="D9" s="2"/>
      <x:c r="E9" s="2"/>
      <x:c r="F9" s="2" t="str">
        <x:v>Open Bid Check. Edit the amber cells using your own estimates.</x:v>
      </x:c>
    </x:row>
    <x:row r="10" ht="24" customHeight="1">
      <x:c r="A10" s="2"/>
      <x:c r="B10" s="2" t="str">
        <x:v>4. Compare the labor stress case</x:v>
      </x:c>
      <x:c r="C10" s="2"/>
      <x:c r="D10" s="2"/>
      <x:c r="E10" s="2"/>
      <x:c r="F10" s="2" t="str">
        <x:v>The stress column adds the entered percentage to all paid hours.</x:v>
      </x:c>
    </x:row>
    <x:row r="11" ht="24" customHeight="1">
      <x:c r="A11" s="2"/>
      <x:c r="B11" s="2" t="str">
        <x:v>5. Review every cost before quoting</x:v>
      </x:c>
      <x:c r="C11" s="2"/>
      <x:c r="D11" s="2"/>
      <x:c r="E11" s="2"/>
      <x:c r="F11" s="2" t="str">
        <x:v>Include your own labor. A positive surplus can omit real costs.</x:v>
      </x:c>
    </x:row>
    <x:row r="12" ht="24" customHeight="1">
      <x:c r="A12" s="2"/>
      <x:c r="B12" s="2"/>
      <x:c r="C12" s="2"/>
      <x:c r="D12" s="2"/>
      <x:c r="E12" s="2"/>
      <x:c r="F12" s="2"/>
    </x:row>
    <x:row r="13" ht="24" customHeight="1">
      <x:c r="A13" s="2"/>
      <x:c r="B13" s="2"/>
      <x:c r="C13" s="2"/>
      <x:c r="D13" s="2"/>
      <x:c r="E13" s="2"/>
      <x:c r="F13" s="2"/>
    </x:row>
    <x:row r="14" ht="27" customHeight="1">
      <x:c r="A14" s="2"/>
      <x:c r="B14" s="8" t="str">
        <x:v>Walkthrough checklist</x:v>
      </x:c>
      <x:c r="C14" s="8"/>
      <x:c r="D14" s="8"/>
      <x:c r="E14" s="2"/>
      <x:c r="F14" s="6" t="str">
        <x:v>Assumptions to confirm</x:v>
      </x:c>
    </x:row>
    <x:row r="15" ht="24" customHeight="1">
      <x:c r="A15" s="2"/>
      <x:c r="B15" s="2" t="str">
        <x:v>Rooms and floor types</x:v>
      </x:c>
      <x:c r="C15" s="10" t="str">
        <x:v>Not checked</x:v>
      </x:c>
      <x:c r="D15" s="2"/>
      <x:c r="E15" s="2"/>
      <x:c r="F15" s="2" t="str">
        <x:v>Measure the actual site. Do not infer time from size alone.</x:v>
      </x:c>
    </x:row>
    <x:row r="16" ht="24" customHeight="1">
      <x:c r="A16" s="2"/>
      <x:c r="B16" s="2" t="str">
        <x:v>Visit tasks and periodic tasks</x:v>
      </x:c>
      <x:c r="C16" s="10" t="str">
        <x:v>Not checked</x:v>
      </x:c>
      <x:c r="D16" s="2"/>
      <x:c r="E16" s="2"/>
      <x:c r="F16" s="2" t="str">
        <x:v>Separate recurring visits from deep or occasional cleaning.</x:v>
      </x:c>
    </x:row>
    <x:row r="17" ht="24" customHeight="1">
      <x:c r="A17" s="2"/>
      <x:c r="B17" s="2" t="str">
        <x:v>Restrooms and shared areas</x:v>
      </x:c>
      <x:c r="C17" s="10" t="str">
        <x:v>Not checked</x:v>
      </x:c>
      <x:c r="D17" s="2"/>
      <x:c r="E17" s="2"/>
      <x:c r="F17" s="2" t="str">
        <x:v>Confirm fixtures, waste handling and restocking responsibility.</x:v>
      </x:c>
    </x:row>
    <x:row r="18" ht="24" customHeight="1">
      <x:c r="A18" s="2"/>
      <x:c r="B18" s="2" t="str">
        <x:v>Access, keys and alarm procedure</x:v>
      </x:c>
      <x:c r="C18" s="10" t="str">
        <x:v>Not checked</x:v>
      </x:c>
      <x:c r="D18" s="2"/>
      <x:c r="E18" s="2"/>
      <x:c r="F18" s="2" t="str">
        <x:v>Confirm entry windows, security and waiting time.</x:v>
      </x:c>
    </x:row>
    <x:row r="19" ht="24" customHeight="1">
      <x:c r="A19" s="2"/>
      <x:c r="B19" s="2" t="str">
        <x:v>Parking, travel and setup</x:v>
      </x:c>
      <x:c r="C19" s="10" t="str">
        <x:v>Not checked</x:v>
      </x:c>
      <x:c r="D19" s="2"/>
      <x:c r="E19" s="2"/>
      <x:c r="F19" s="2" t="str">
        <x:v>Use total paid person-hours, including loading and closeout.</x:v>
      </x:c>
    </x:row>
    <x:row r="20" ht="24" customHeight="1">
      <x:c r="A20" s="2"/>
      <x:c r="B20" s="2" t="str">
        <x:v>Supplies and equipment</x:v>
      </x:c>
      <x:c r="C20" s="10" t="str">
        <x:v>Not checked</x:v>
      </x:c>
      <x:c r="D20" s="2"/>
      <x:c r="E20" s="2"/>
      <x:c r="F20" s="2" t="str">
        <x:v>Confirm who provides consumables and equipment.</x:v>
      </x:c>
    </x:row>
    <x:row r="21" ht="24" customHeight="1">
      <x:c r="A21" s="2"/>
      <x:c r="B21" s="2" t="str">
        <x:v>Visit schedule for the month</x:v>
      </x:c>
      <x:c r="C21" s="10" t="str">
        <x:v>Not checked</x:v>
      </x:c>
      <x:c r="D21" s="2"/>
      <x:c r="E21" s="2"/>
      <x:c r="F21" s="2" t="str">
        <x:v>Count contracted visits. Do not assume every month has 4 weeks.</x:v>
      </x:c>
    </x:row>
    <x:row r="22" ht="24" customHeight="1">
      <x:c r="A22" s="2"/>
      <x:c r="B22" s="2" t="str">
        <x:v>Loaded pay and owner labor</x:v>
      </x:c>
      <x:c r="C22" s="10" t="str">
        <x:v>Not checked</x:v>
      </x:c>
      <x:c r="D22" s="2"/>
      <x:c r="E22" s="2"/>
      <x:c r="F22" s="2" t="str">
        <x:v>Enter your actual cost basis and compensation for your own work.</x:v>
      </x:c>
    </x:row>
    <x:row r="23" ht="24" customHeight="1">
      <x:c r="A23" s="2"/>
      <x:c r="B23" s="2" t="str">
        <x:v>Overhead allocation</x:v>
      </x:c>
      <x:c r="C23" s="10" t="str">
        <x:v>Not checked</x:v>
      </x:c>
      <x:c r="D23" s="2"/>
      <x:c r="E23" s="2"/>
      <x:c r="F23" s="2" t="str">
        <x:v>Review insurance, equipment, admin, software and other costs.</x:v>
      </x:c>
    </x:row>
    <x:row r="24" ht="24" customHeight="1">
      <x:c r="A24" s="2"/>
      <x:c r="B24" s="2" t="str">
        <x:v>Client acceptance and exclusions</x:v>
      </x:c>
      <x:c r="C24" s="10" t="str">
        <x:v>Not checked</x:v>
      </x:c>
      <x:c r="D24" s="2"/>
      <x:c r="E24" s="2"/>
      <x:c r="F24" s="2" t="str">
        <x:v>Agree completion standards and how extra work is approved.</x:v>
      </x:c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7" customHeight="1">
      <x:c r="A27" s="2"/>
      <x:c r="B27" s="8" t="str">
        <x:v>Scope of this sample</x:v>
      </x:c>
      <x:c r="C27" s="8"/>
      <x:c r="D27" s="8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 t="str">
        <x:v>All amounts and rates are illustrative.</x:v>
      </x:c>
      <x:c r="C29" s="2"/>
      <x:c r="D29" s="2"/>
      <x:c r="E29" s="2"/>
      <x:c r="F29" s="2" t="str">
        <x:v>No industry wage, productivity, price or margin benchmark is supplied.</x:v>
      </x:c>
    </x:row>
    <x:row r="30" ht="24" customHeight="1">
      <x:c r="A30" s="2"/>
      <x:c r="B30" s="2" t="str">
        <x:v>Use one currency throughout.</x:v>
      </x:c>
      <x:c r="C30" s="2"/>
      <x:c r="D30" s="2"/>
      <x:c r="E30" s="2"/>
      <x:c r="F30" s="2" t="str">
        <x:v>The sample displays USD. Taxes are excluded from the calculation.</x:v>
      </x:c>
    </x:row>
    <x:row r="31" ht="24" customHeight="1">
      <x:c r="A31" s="2"/>
      <x:c r="B31" s="2" t="str">
        <x:v>Surplus is after entered costs only.</x:v>
      </x:c>
      <x:c r="C31" s="2"/>
      <x:c r="D31" s="2"/>
      <x:c r="E31" s="2"/>
      <x:c r="F31" s="2" t="str">
        <x:v>It is not net profit, take-home pay, cash collected or a tax estimate.</x:v>
      </x:c>
    </x:row>
    <x:row r="32" ht="24" customHeight="1">
      <x:c r="A32" s="2"/>
      <x:c r="B32" s="2" t="str">
        <x:v>Stress changes paid labor hours only.</x:v>
      </x:c>
      <x:c r="C32" s="2"/>
      <x:c r="D32" s="2"/>
      <x:c r="E32" s="2"/>
      <x:c r="F32" s="2" t="str">
        <x:v>Supplies, overhead, visit count and quoted price stay the same.</x:v>
      </x:c>
    </x:row>
    <x:row r="33" ht="24" customHeight="1">
      <x:c r="A33" s="2"/>
      <x:c r="B33" s="2" t="str">
        <x:v>No live job data is included.</x:v>
      </x:c>
      <x:c r="C33" s="2"/>
      <x:c r="D33" s="2"/>
      <x:c r="E33" s="2"/>
      <x:c r="F33" s="2" t="str">
        <x:v>Validate estimates with actual visits before relying on the model.</x:v>
      </x:c>
    </x:row>
    <x:row r="34" ht="24" customHeight="1">
      <x:c r="A34" s="2"/>
      <x:c r="B34" s="2" t="str">
        <x:v>Owner admin is an overhead cost.</x:v>
      </x:c>
      <x:c r="C34" s="2"/>
      <x:c r="D34" s="2"/>
      <x:c r="E34" s="2"/>
      <x:c r="F34" s="2" t="str">
        <x:v>Allocate job-related non-cleaning admin to monthly overhead.</x:v>
      </x:c>
    </x:row>
    <x:row r="35" ht="24" customHeight="1">
      <x:c r="A35" s="2"/>
      <x:c r="B35" s="2"/>
      <x:c r="C35" s="2"/>
      <x:c r="D35" s="2"/>
      <x:c r="E35" s="2"/>
      <x:c r="F35" s="2"/>
    </x:row>
    <x:row r="36" ht="24" customHeight="1">
      <x:c r="A36" s="2"/>
      <x:c r="B36" s="11" t="str">
        <x:v>Sample version 1.0 · October 4, 2026</x:v>
      </x:c>
      <x:c r="C36" s="11"/>
      <x:c r="D36" s="11"/>
      <x:c r="E36" s="11"/>
      <x:c r="F36" s="11" t="str">
        <x:v>An illustrative decision aid. No price or income outcome is guaranteed.</x:v>
      </x:c>
    </x:row>
    <x:row r="37" ht="24" customHeight="1">
      <x:c r="A37" s="2"/>
      <x:c r="B37" s="2"/>
      <x:c r="C37" s="2"/>
      <x:c r="D37" s="2"/>
      <x:c r="E37" s="2"/>
      <x:c r="F37" s="2"/>
    </x:row>
    <x:row r="38" ht="24" customHeight="1">
      <x:c r="A38" s="2"/>
      <x:c r="B38" s="2"/>
      <x:c r="C38" s="2"/>
      <x:c r="D38" s="2"/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/>
      <x:c r="C43" s="2"/>
      <x:c r="D43" s="2"/>
      <x:c r="E43" s="2"/>
      <x:c r="F43" s="2"/>
    </x:row>
    <x:row r="44" ht="24" customHeight="1">
      <x:c r="A44" s="2"/>
      <x:c r="B44" s="2"/>
      <x:c r="C44" s="2"/>
      <x:c r="D44" s="2"/>
      <x:c r="E44" s="2"/>
      <x:c r="F44" s="2"/>
    </x:row>
    <x:row r="45" ht="24" customHeight="1">
      <x:c r="A45" s="2"/>
      <x:c r="B45" s="2"/>
      <x:c r="C45" s="2"/>
      <x:c r="D45" s="2"/>
      <x:c r="E45" s="2"/>
      <x:c r="F45" s="2"/>
    </x:row>
  </x:sheetData>
  <x:dataValidations count="1">
    <x:dataValidation type="list" sqref="C15:C24">
      <x:formula1>"Not checked,Checked,Not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3B5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45" hidden="0" customWidth="1"/>
    <x:col min="3" max="3" width="19" hidden="0" customWidth="1"/>
    <x:col min="4" max="4" width="19" hidden="0" customWidth="1"/>
    <x:col min="5" max="5" width="3" hidden="0" customWidth="1"/>
    <x:col min="6" max="6" width="68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30" customHeight="1">
      <x:c r="A2" s="2"/>
      <x:c r="B2" s="3" t="str">
        <x:v>Office Cleaning Bid Check — SAMPLE</x:v>
      </x:c>
      <x:c r="C2" s="3"/>
      <x:c r="D2" s="3"/>
      <x:c r="E2" s="3"/>
      <x:c r="F2" s="3"/>
    </x:row>
    <x:row r="3" ht="24" customHeight="1">
      <x:c r="A3" s="2"/>
      <x:c r="B3" s="5" t="str">
        <x:v>Monthly model in USD · all sample inputs are illustrative</x:v>
      </x:c>
      <x:c r="C3" s="5"/>
      <x:c r="D3" s="5"/>
      <x:c r="E3" s="5"/>
      <x:c r="F3" s="5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27" customHeight="1">
      <x:c r="A6" s="2"/>
      <x:c r="B6" s="8" t="str">
        <x:v>Monthly result</x:v>
      </x:c>
      <x:c r="C6" s="12" t="str">
        <x:v>Base</x:v>
      </x:c>
      <x:c r="D6" s="12" t="str">
        <x:v>Labor stress</x:v>
      </x:c>
      <x:c r="E6" s="2"/>
      <x:c r="F6" s="6" t="str">
        <x:v>What the comparison means</x:v>
      </x:c>
    </x:row>
    <x:row r="7" ht="24" customHeight="1">
      <x:c r="A7" s="2"/>
      <x:c r="B7" s="2" t="str">
        <x:v>Quoted price</x:v>
      </x:c>
      <x:c r="C7" s="30" t="n">
        <x:f>IF($D$30="OK",$C$30,"n.a.")</x:f>
        <x:v>1600</x:v>
      </x:c>
      <x:c r="D7" s="30" t="n">
        <x:f>IF($D$30="OK",$C$30,"n.a.")</x:f>
        <x:v>1600</x:v>
      </x:c>
      <x:c r="E7" s="2"/>
      <x:c r="F7" s="2"/>
    </x:row>
    <x:row r="8" ht="24" customHeight="1">
      <x:c r="A8" s="2"/>
      <x:c r="B8" s="2" t="str">
        <x:v>Total modeled cost</x:v>
      </x:c>
      <x:c r="C8" s="30" t="n">
        <x:f>C42</x:f>
        <x:v>1222</x:v>
      </x:c>
      <x:c r="D8" s="30" t="n">
        <x:f>D42</x:f>
        <x:v>1431.9999999999998</x:v>
      </x:c>
      <x:c r="E8" s="2"/>
      <x:c r="F8" s="2" t="str">
        <x:v>Model includes only the costs entered below.</x:v>
      </x:c>
    </x:row>
    <x:row r="9" ht="28" customHeight="1">
      <x:c r="A9" s="2"/>
      <x:c r="B9" s="19" t="str">
        <x:v>Surplus after entered costs</x:v>
      </x:c>
      <x:c r="C9" s="31" t="n">
        <x:f>IF(AND(ISNUMBER(C7),ISNUMBER(C8)),C7-C8,"n.a.")</x:f>
        <x:v>378</x:v>
      </x:c>
      <x:c r="D9" s="31" t="n">
        <x:f>IF(AND(ISNUMBER(D7),ISNUMBER(D8)),D7-D8,"n.a.")</x:f>
        <x:v>168.00000000000023</x:v>
      </x:c>
      <x:c r="E9" s="2"/>
      <x:c r="F9" s="2" t="str">
        <x:v>Surplus is not net profit or cash received.</x:v>
      </x:c>
    </x:row>
    <x:row r="10" ht="24" customHeight="1">
      <x:c r="A10" s="2"/>
      <x:c r="B10" s="15" t="str">
        <x:v>Margin after entered costs</x:v>
      </x:c>
      <x:c r="C10" s="32" t="n">
        <x:f>IF(AND(ISNUMBER(C9),ISNUMBER(C7)),IF(C7&gt;0,C9/C7,"n.a."),"n.a.")</x:f>
        <x:v>0.23625</x:v>
      </x:c>
      <x:c r="D10" s="32" t="n">
        <x:f>IF(AND(ISNUMBER(D9),ISNUMBER(D7)),IF(D7&gt;0,D9/D7,"n.a."),"n.a.")</x:f>
        <x:v>0.10500000000000015</x:v>
      </x:c>
      <x:c r="E10" s="2"/>
      <x:c r="F10" s="2" t="str">
        <x:v>Margin = surplus ÷ quoted price. It is not markup on cost.</x:v>
      </x:c>
    </x:row>
    <x:row r="11" ht="24" customHeight="1">
      <x:c r="A11" s="2"/>
      <x:c r="B11" s="2" t="str">
        <x:v>Break-even quote</x:v>
      </x:c>
      <x:c r="C11" s="30" t="n">
        <x:f>C42</x:f>
        <x:v>1222</x:v>
      </x:c>
      <x:c r="D11" s="30" t="n">
        <x:f>D42</x:f>
        <x:v>1431.9999999999998</x:v>
      </x:c>
      <x:c r="E11" s="2"/>
      <x:c r="F11" s="2" t="str">
        <x:v>Break-even covers the entered modeled costs only.</x:v>
      </x:c>
    </x:row>
    <x:row r="12" ht="24" customHeight="1">
      <x:c r="A12" s="2"/>
      <x:c r="B12" s="21" t="str">
        <x:v>Quote for target modeled margin</x:v>
      </x:c>
      <x:c r="C12" s="33" t="n">
        <x:f>IF(AND(ISNUMBER(C42),$D$31="OK"),ROUNDUP(C42/(1-$C$31),2),"n.a.")</x:f>
        <x:v>1629.34</x:v>
      </x:c>
      <x:c r="D12" s="33" t="n">
        <x:f>IF(AND(ISNUMBER(D42),$D$31="OK"),ROUNDUP(D42/(1-$C$31),2),"n.a.")</x:f>
        <x:v>1909.34</x:v>
      </x:c>
      <x:c r="E12" s="2"/>
      <x:c r="F12" s="2" t="str">
        <x:v>Target quote = cost ÷ (1 − margin), rounded up to the next cent.</x:v>
      </x:c>
    </x:row>
    <x:row r="13" ht="24" customHeight="1">
      <x:c r="A13" s="2"/>
      <x:c r="B13" s="2" t="str">
        <x:v>Margin review</x:v>
      </x:c>
      <x:c r="C13" s="2" t="str">
        <x:f>IF(AND(ISNUMBER(C10),$D$31="OK"),IF(C10&gt;=$C$31,"At/above target","Below target"),"Review inputs")</x:f>
        <x:v>Below target</x:v>
      </x:c>
      <x:c r="D13" s="2" t="str">
        <x:f>IF(AND(ISNUMBER(D10),$D$31="OK"),IF(D10&gt;=$C$31,"At/above target","Below target"),"Review inputs")</x:f>
        <x:v>Below target</x:v>
      </x:c>
      <x:c r="E13" s="2"/>
      <x:c r="F13" s="2" t="str">
        <x:v>A missing or invalid required input makes affected results n.a.</x:v>
      </x:c>
    </x:row>
    <x:row r="14" ht="24" customHeight="1">
      <x:c r="A14" s="2"/>
      <x:c r="B14" s="2"/>
      <x:c r="C14" s="2"/>
      <x:c r="D14" s="2"/>
      <x:c r="E14" s="2"/>
      <x:c r="F14" s="2"/>
    </x:row>
    <x:row r="15" ht="24" customHeight="1">
      <x:c r="A15" s="2"/>
      <x:c r="B15" s="2"/>
      <x:c r="C15" s="2"/>
      <x:c r="D15" s="2"/>
      <x:c r="E15" s="2"/>
      <x:c r="F15" s="2" t="str">
        <x:v>Stress raises all paid hours by the percentage in C32.</x:v>
      </x:c>
    </x:row>
    <x:row r="16" ht="24" customHeight="1">
      <x:c r="A16" s="2"/>
      <x:c r="B16" s="2"/>
      <x:c r="C16" s="2"/>
      <x:c r="D16" s="2"/>
      <x:c r="E16" s="2"/>
      <x:c r="F16" s="2" t="str">
        <x:v>It does not change visit count, supplies, overhead or price.</x:v>
      </x:c>
    </x:row>
    <x:row r="17" ht="24" customHeight="1">
      <x:c r="A17" s="2"/>
      <x:c r="B17" s="2"/>
      <x:c r="C17" s="2"/>
      <x:c r="D17" s="2"/>
      <x:c r="E17" s="2"/>
      <x:c r="F17" s="2" t="str">
        <x:v>Mixed-rate crew: use an hours-weighted average loaded rate.</x:v>
      </x:c>
    </x:row>
    <x:row r="18" ht="24" customHeight="1">
      <x:c r="A18" s="2"/>
      <x:c r="B18" s="2"/>
      <x:c r="C18" s="2"/>
      <x:c r="D18" s="2"/>
      <x:c r="E18" s="2"/>
      <x:c r="F18" s="2" t="str">
        <x:v>Count owner cleaning in people, hours and rate, once only.</x:v>
      </x:c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7" customHeight="1">
      <x:c r="A21" s="2"/>
      <x:c r="B21" s="8" t="str">
        <x:v>Editable inputs</x:v>
      </x:c>
      <x:c r="C21" s="12" t="str">
        <x:v>Illustrative value</x:v>
      </x:c>
      <x:c r="D21" s="12" t="str">
        <x:v>Input status</x:v>
      </x:c>
      <x:c r="E21" s="2"/>
      <x:c r="F21" s="6" t="str">
        <x:v>Input meaning</x:v>
      </x:c>
    </x:row>
    <x:row r="22" ht="24" customHeight="1">
      <x:c r="A22" s="2"/>
      <x:c r="B22" s="15" t="str">
        <x:v>Amber / blue = editable</x:v>
      </x:c>
      <x:c r="C22" s="15"/>
      <x:c r="D22" s="15"/>
      <x:c r="E22" s="15"/>
      <x:c r="F22" s="15" t="str">
        <x:v>Replace every sample value. Zero is allowed only where stated.</x:v>
      </x:c>
    </x:row>
    <x:row r="23" ht="24" customHeight="1">
      <x:c r="A23" s="2"/>
      <x:c r="B23" s="2" t="str">
        <x:v>Cleaners per visit</x:v>
      </x:c>
      <x:c r="C23" s="25" t="n">
        <x:v>2</x:v>
      </x:c>
      <x:c r="D23" s="28" t="str">
        <x:f>IF(ISBLANK(C23),"Enter a value",IF(ISNUMBER(C23),IF(AND(C23&gt;0,C23=INT(C23)),"OK","Whole number &gt; 0"),"Enter a number"))</x:f>
        <x:v>OK</x:v>
      </x:c>
      <x:c r="E23" s="2"/>
      <x:c r="F23" s="2" t="str">
        <x:v>Whole people &gt; 0. Include yourself when you clean.</x:v>
      </x:c>
    </x:row>
    <x:row r="24" ht="24" customHeight="1">
      <x:c r="A24" s="2"/>
      <x:c r="B24" s="2" t="str">
        <x:v>Cleaning hours per cleaner / visit</x:v>
      </x:c>
      <x:c r="C24" s="24" t="n">
        <x:v>1.5</x:v>
      </x:c>
      <x:c r="D24" s="28" t="str">
        <x:f>IF(ISBLANK(C24),"Enter a value",IF(ISNUMBER(C24),IF(C24&gt;0,"OK","Must be &gt; 0"),"Enter a number"))</x:f>
        <x:v>OK</x:v>
      </x:c>
      <x:c r="E24" s="2"/>
      <x:c r="F24" s="2" t="str">
        <x:v>Hours spent cleaning by each person, excluding travel/setup.</x:v>
      </x:c>
    </x:row>
    <x:row r="25" ht="24" customHeight="1">
      <x:c r="A25" s="2"/>
      <x:c r="B25" s="2" t="str">
        <x:v>Paid travel + setup person-hours / visit</x:v>
      </x:c>
      <x:c r="C25" s="24" t="n">
        <x:v>0.5</x:v>
      </x:c>
      <x:c r="D25" s="28" t="str">
        <x:f>IF(ISBLANK(C25),"Enter a value",IF(ISNUMBER(C25),IF(C25&gt;=0,"OK","Must be &gt;= 0"),"Enter a number"))</x:f>
        <x:v>OK</x:v>
      </x:c>
      <x:c r="E25" s="2"/>
      <x:c r="F25" s="2" t="str">
        <x:v>Total across all people. Example: 2 people × 0.25 hour = 0.5.</x:v>
      </x:c>
    </x:row>
    <x:row r="26" ht="24" customHeight="1">
      <x:c r="A26" s="2"/>
      <x:c r="B26" s="2" t="str">
        <x:v>Loaded hourly labor cost</x:v>
      </x:c>
      <x:c r="C26" s="26" t="n">
        <x:v>25</x:v>
      </x:c>
      <x:c r="D26" s="28" t="str">
        <x:f>IF(ISBLANK(C26),"Enter a value",IF(ISNUMBER(C26),IF(C26&gt;0,"OK","Must be &gt; 0"),"Enter a number"))</x:f>
        <x:v>OK</x:v>
      </x:c>
      <x:c r="E26" s="2"/>
      <x:c r="F26" s="2" t="str">
        <x:v>USD per paid hour. Include owner labor and your applicable costs.</x:v>
      </x:c>
    </x:row>
    <x:row r="27" ht="24" customHeight="1">
      <x:c r="A27" s="2"/>
      <x:c r="B27" s="2" t="str">
        <x:v>Visits in modeled month</x:v>
      </x:c>
      <x:c r="C27" s="25" t="n">
        <x:v>12</x:v>
      </x:c>
      <x:c r="D27" s="28" t="str">
        <x:f>IF(ISBLANK(C27),"Enter a value",IF(ISNUMBER(C27),IF(AND(C27&gt;0,C27=INT(C27)),"OK","Whole number &gt; 0"),"Enter a number"))</x:f>
        <x:v>OK</x:v>
      </x:c>
      <x:c r="E27" s="2"/>
      <x:c r="F27" s="2" t="str">
        <x:v>Whole planned visits &gt; 0. Count the actual service calendar.</x:v>
      </x:c>
    </x:row>
    <x:row r="28" ht="24" customHeight="1">
      <x:c r="A28" s="2"/>
      <x:c r="B28" s="2" t="str">
        <x:v>Supplies cost / visit</x:v>
      </x:c>
      <x:c r="C28" s="26" t="n">
        <x:v>6</x:v>
      </x:c>
      <x:c r="D28" s="28" t="str">
        <x:f>IF(ISBLANK(C28),"Enter a value",IF(ISNUMBER(C28),IF(C28&gt;=0,"OK","Must be &gt;= 0"),"Enter a number"))</x:f>
        <x:v>OK</x:v>
      </x:c>
      <x:c r="E28" s="2"/>
      <x:c r="F28" s="2" t="str">
        <x:v>USD per visit. Enter 0 only if no supplier cost is borne by you.</x:v>
      </x:c>
    </x:row>
    <x:row r="29" ht="24" customHeight="1">
      <x:c r="A29" s="2"/>
      <x:c r="B29" s="2" t="str">
        <x:v>Allocated overhead / month</x:v>
      </x:c>
      <x:c r="C29" s="26" t="n">
        <x:v>100</x:v>
      </x:c>
      <x:c r="D29" s="28" t="str">
        <x:f>IF(ISBLANK(C29),"Enter a value",IF(ISNUMBER(C29),IF(C29&gt;=0,"OK","Must be &gt;= 0"),"Enter a number"))</x:f>
        <x:v>OK</x:v>
      </x:c>
      <x:c r="E29" s="2"/>
      <x:c r="F29" s="2" t="str">
        <x:v>USD allocated to this contract. Include other applicable costs.</x:v>
      </x:c>
    </x:row>
    <x:row r="30" ht="24" customHeight="1">
      <x:c r="A30" s="2"/>
      <x:c r="B30" s="2" t="str">
        <x:v>Quoted price / month</x:v>
      </x:c>
      <x:c r="C30" s="26" t="n">
        <x:v>1600</x:v>
      </x:c>
      <x:c r="D30" s="28" t="str">
        <x:f>IF(ISBLANK(C30),"Enter a value",IF(ISNUMBER(C30),IF(C30&gt;0,"OK","Must be &gt; 0"),"Enter a number"))</x:f>
        <x:v>OK</x:v>
      </x:c>
      <x:c r="E30" s="2"/>
      <x:c r="F30" s="2" t="str">
        <x:v>USD before any sales tax. Must be &gt; 0 for a meaningful margin.</x:v>
      </x:c>
    </x:row>
    <x:row r="31" ht="24" customHeight="1">
      <x:c r="A31" s="2"/>
      <x:c r="B31" s="2" t="str">
        <x:v>Target modeled margin</x:v>
      </x:c>
      <x:c r="C31" s="27" t="n">
        <x:v>0.25</x:v>
      </x:c>
      <x:c r="D31" s="28" t="str">
        <x:f>IF(ISBLANK(C31),"Enter a value",IF(ISNUMBER(C31),IF(AND(C31&gt;=0,C31&lt;1),"OK","Use 0% to &lt;100%"),"Enter a number"))</x:f>
        <x:v>OK</x:v>
      </x:c>
      <x:c r="E31" s="2"/>
      <x:c r="F31" s="2" t="str">
        <x:v>Editable assumption ≥ 0% and &lt; 100%. This is not a benchmark.</x:v>
      </x:c>
    </x:row>
    <x:row r="32" ht="24" customHeight="1">
      <x:c r="A32" s="2"/>
      <x:c r="B32" s="2" t="str">
        <x:v>Stress: extra paid labor hours</x:v>
      </x:c>
      <x:c r="C32" s="27" t="n">
        <x:v>0.2</x:v>
      </x:c>
      <x:c r="D32" s="28" t="str">
        <x:f>IF(ISBLANK(C32),"Enter a value",IF(ISNUMBER(C32),IF(C32&gt;=0,"OK","Must be &gt;= 0"),"Enter a number"))</x:f>
        <x:v>OK</x:v>
      </x:c>
      <x:c r="E32" s="2"/>
      <x:c r="F32" s="2" t="str">
        <x:v>Editable assumption ≥ 0%. Applied to cleaning and travel/setup.</x:v>
      </x:c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27" customHeight="1">
      <x:c r="A35" s="2"/>
      <x:c r="B35" s="8" t="str">
        <x:v>Calculation detail</x:v>
      </x:c>
      <x:c r="C35" s="12" t="str">
        <x:v>Base</x:v>
      </x:c>
      <x:c r="D35" s="12" t="str">
        <x:v>Labor stress</x:v>
      </x:c>
      <x:c r="E35" s="2"/>
      <x:c r="F35" s="2"/>
    </x:row>
    <x:row r="36" ht="24" customHeight="1">
      <x:c r="A36" s="2"/>
      <x:c r="B36" s="2" t="str">
        <x:v>Cleaning person-hours / visit</x:v>
      </x:c>
      <x:c r="C36" s="34" t="n">
        <x:f>IF(AND($D$23="OK",$D$24="OK"),$C$23*$C$24,"n.a.")</x:f>
        <x:v>3</x:v>
      </x:c>
      <x:c r="D36" s="34" t="n">
        <x:f>IF(AND(ISNUMBER(C36),$D$32="OK"),C36*(1+$C$32),"n.a.")</x:f>
        <x:v>3.5999999999999996</x:v>
      </x:c>
      <x:c r="E36" s="2"/>
      <x:c r="F36" s="2" t="str">
        <x:v>Cleaning hours × people.</x:v>
      </x:c>
    </x:row>
    <x:row r="37" ht="24" customHeight="1">
      <x:c r="A37" s="2"/>
      <x:c r="B37" s="2" t="str">
        <x:v>Total paid person-hours / visit</x:v>
      </x:c>
      <x:c r="C37" s="34" t="n">
        <x:f>IF(AND(ISNUMBER(C36),$D$25="OK"),C36+$C$25,"n.a.")</x:f>
        <x:v>3.5</x:v>
      </x:c>
      <x:c r="D37" s="34" t="n">
        <x:f>IF(AND(ISNUMBER(D36),$D$25="OK",$D$32="OK"),D36+$C$25*(1+$C$32),"n.a.")</x:f>
        <x:v>4.199999999999999</x:v>
      </x:c>
      <x:c r="E37" s="2"/>
      <x:c r="F37" s="2" t="str">
        <x:v>Cleaning person-hours + paid travel/setup person-hours.</x:v>
      </x:c>
    </x:row>
    <x:row r="38" ht="24" customHeight="1">
      <x:c r="A38" s="2"/>
      <x:c r="B38" s="2" t="str">
        <x:v>Total paid person-hours / month</x:v>
      </x:c>
      <x:c r="C38" s="34" t="n">
        <x:f>IF(AND(ISNUMBER(C37),$D$27="OK"),C37*$C$27,"n.a.")</x:f>
        <x:v>42</x:v>
      </x:c>
      <x:c r="D38" s="34" t="n">
        <x:f>IF(AND(ISNUMBER(D37),$D$27="OK"),D37*$C$27,"n.a.")</x:f>
        <x:v>50.39999999999999</x:v>
      </x:c>
      <x:c r="E38" s="2"/>
      <x:c r="F38" s="2" t="str">
        <x:v>Paid person-hours per visit × planned visits.</x:v>
      </x:c>
    </x:row>
    <x:row r="39" ht="24" customHeight="1">
      <x:c r="A39" s="2"/>
      <x:c r="B39" s="2" t="str">
        <x:v>Labor cost / month</x:v>
      </x:c>
      <x:c r="C39" s="30" t="n">
        <x:f>IF(AND(ISNUMBER(C38),$D$26="OK"),C38*$C$26,"n.a.")</x:f>
        <x:v>1050</x:v>
      </x:c>
      <x:c r="D39" s="30" t="n">
        <x:f>IF(AND(ISNUMBER(D38),$D$26="OK"),D38*$C$26,"n.a.")</x:f>
        <x:v>1259.9999999999998</x:v>
      </x:c>
      <x:c r="E39" s="2"/>
      <x:c r="F39" s="2" t="str">
        <x:v>Paid monthly hours × loaded hourly labor cost.</x:v>
      </x:c>
    </x:row>
    <x:row r="40" ht="24" customHeight="1">
      <x:c r="A40" s="2"/>
      <x:c r="B40" s="2" t="str">
        <x:v>Supplies cost / month</x:v>
      </x:c>
      <x:c r="C40" s="30" t="n">
        <x:f>IF(AND($D$28="OK",$D$27="OK"),$C$28*$C$27,"n.a.")</x:f>
        <x:v>72</x:v>
      </x:c>
      <x:c r="D40" s="30" t="n">
        <x:f>IF(AND($D$28="OK",$D$27="OK"),$C$28*$C$27,"n.a.")</x:f>
        <x:v>72</x:v>
      </x:c>
      <x:c r="E40" s="2"/>
      <x:c r="F40" s="2" t="str">
        <x:v>Supplies per visit × planned visits.</x:v>
      </x:c>
    </x:row>
    <x:row r="41" ht="24" customHeight="1">
      <x:c r="A41" s="2"/>
      <x:c r="B41" s="2" t="str">
        <x:v>Allocated overhead / month</x:v>
      </x:c>
      <x:c r="C41" s="30" t="n">
        <x:f>IF($D$29="OK",$C$29,"n.a.")</x:f>
        <x:v>100</x:v>
      </x:c>
      <x:c r="D41" s="30" t="n">
        <x:f>IF($D$29="OK",$C$29,"n.a.")</x:f>
        <x:v>100</x:v>
      </x:c>
      <x:c r="E41" s="2"/>
      <x:c r="F41" s="2" t="str">
        <x:v>Overhead assigned to this one contract.</x:v>
      </x:c>
    </x:row>
    <x:row r="42" ht="27" customHeight="1">
      <x:c r="A42" s="2"/>
      <x:c r="B42" s="19" t="str">
        <x:v>Total modeled cost / month</x:v>
      </x:c>
      <x:c r="C42" s="31" t="n">
        <x:f>IF(COUNT(C39:C41)=3,SUM(C39:C41),"n.a.")</x:f>
        <x:v>1222</x:v>
      </x:c>
      <x:c r="D42" s="31" t="n">
        <x:f>IF(COUNT(D39:D41)=3,SUM(D39:D41),"n.a.")</x:f>
        <x:v>1431.9999999999998</x:v>
      </x:c>
      <x:c r="E42" s="2"/>
      <x:c r="F42" s="2" t="str">
        <x:v>Labor + supplies + overhead.</x:v>
      </x:c>
    </x:row>
    <x:row r="43" ht="24" customHeight="1">
      <x:c r="A43" s="2"/>
      <x:c r="B43" s="2"/>
      <x:c r="C43" s="2"/>
      <x:c r="D43" s="2"/>
      <x:c r="E43" s="2"/>
      <x:c r="F43" s="2"/>
    </x:row>
    <x:row r="44" ht="24" customHeight="1">
      <x:c r="A44" s="2"/>
      <x:c r="B44" s="2"/>
      <x:c r="C44" s="2"/>
      <x:c r="D44" s="2"/>
      <x:c r="E44" s="2"/>
      <x:c r="F44" s="2"/>
    </x:row>
    <x:row r="45" ht="24" customHeight="1">
      <x:c r="A45" s="2"/>
      <x:c r="B45" s="2"/>
      <x:c r="C45" s="2"/>
      <x:c r="D45" s="2"/>
      <x:c r="E45" s="2"/>
      <x:c r="F45" s="2"/>
    </x:row>
  </x:sheetData>
  <x:conditionalFormatting sqref="D23:D32">
    <x:cfRule type="cellIs" dxfId="0" priority="1" operator="notEqual">
      <x:formula>"OK"</x:formula>
    </x:cfRule>
  </x:conditionalFormatting>
  <x:conditionalFormatting sqref="C23:C32">
    <x:cfRule type="expression" dxfId="1" priority="2">
      <x:formula>$D23&lt;&gt;"OK"</x:formula>
    </x:cfRule>
  </x:conditionalFormatting>
  <x:conditionalFormatting sqref="C9:D9">
    <x:cfRule type="cellIs" dxfId="2" priority="3" operator="lessThan">
      <x:formula>0</x:formula>
    </x:cfRule>
  </x:conditionalFormatting>
  <x:conditionalFormatting sqref="C10:D10">
    <x:cfRule type="cellIs" dxfId="3" priority="4" operator="lessThan">
      <x:formula>0</x:formula>
    </x:cfRule>
  </x:conditionalFormatting>
  <x:conditionalFormatting sqref="C13:D13">
    <x:cfRule type="cellIs" dxfId="4" priority="5" operator="equal">
      <x:formula>"Review inputs"</x:formula>
    </x:cfRule>
  </x:conditionalFormatting>
  <x:dataValidations count="10">
    <x:dataValidation type="whole" operator="greaterThan" sqref="C23">
      <x:formula1>0</x:formula1>
    </x:dataValidation>
    <x:dataValidation type="decimal" operator="greaterThan" sqref="C24">
      <x:formula1>0</x:formula1>
    </x:dataValidation>
    <x:dataValidation type="decimal" operator="greaterThanOrEqual" sqref="C25">
      <x:formula1>0</x:formula1>
    </x:dataValidation>
    <x:dataValidation type="decimal" operator="greaterThan" sqref="C26">
      <x:formula1>0</x:formula1>
    </x:dataValidation>
    <x:dataValidation type="whole" operator="greaterThan" sqref="C27">
      <x:formula1>0</x:formula1>
    </x:dataValidation>
    <x:dataValidation type="decimal" operator="greaterThanOrEqual" sqref="C28">
      <x:formula1>0</x:formula1>
    </x:dataValidation>
    <x:dataValidation type="decimal" operator="greaterThanOrEqual" sqref="C29">
      <x:formula1>0</x:formula1>
    </x:dataValidation>
    <x:dataValidation type="decimal" operator="greaterThan" sqref="C30">
      <x:formula1>0</x:formula1>
    </x:dataValidation>
    <x:dataValidation type="decimal" operator="between" sqref="C31">
      <x:formula1>0</x:formula1>
      <x:formula2>0.999999</x:formula2>
    </x:dataValidation>
    <x:dataValidation type="decimal" operator="greaterThanOrEqual" sqref="C32">
      <x:formula1>0</x:formula1>
    </x:dataValidation>
  </x:dataValidations>
  <x:pageMargins left="0.7" right="0.7" top="0.75" bottom="0.75" header="0.3" footer="0.3"/>
</x:worksheet>
</file>